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sarahdickinson/Library/Mobile Documents/com~apple~CloudDocs/Sarah's Book Shelves/Book of the Month Club/"/>
    </mc:Choice>
  </mc:AlternateContent>
  <bookViews>
    <workbookView xWindow="0" yWindow="1120" windowWidth="28800" windowHeight="16140" tabRatio="500"/>
  </bookViews>
  <sheets>
    <sheet name="Find Your Judges" sheetId="1" r:id="rId1"/>
    <sheet name="DO NOT TOUCH" sheetId="2" state="hidden" r:id="rId2"/>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30" i="1" l="1"/>
  <c r="E130" i="1"/>
  <c r="D130" i="1"/>
  <c r="F27" i="1"/>
  <c r="E27" i="1"/>
  <c r="D27" i="1"/>
  <c r="F51" i="1"/>
  <c r="E51" i="1"/>
  <c r="D51" i="1"/>
  <c r="F91" i="1"/>
  <c r="E91" i="1"/>
  <c r="D91" i="1"/>
  <c r="F113" i="1"/>
  <c r="E113" i="1"/>
  <c r="D113" i="1"/>
  <c r="G130" i="1"/>
  <c r="G40" i="1"/>
  <c r="F40" i="1"/>
  <c r="E40" i="1"/>
  <c r="D40" i="1"/>
  <c r="G135" i="1"/>
  <c r="G113" i="1"/>
  <c r="D101" i="1"/>
  <c r="E101" i="1"/>
  <c r="G101" i="1"/>
  <c r="G51" i="1"/>
  <c r="G35" i="1"/>
  <c r="G31" i="1"/>
  <c r="G27" i="1"/>
  <c r="E19" i="1"/>
  <c r="F19" i="1"/>
  <c r="G19" i="1"/>
  <c r="G13" i="1"/>
  <c r="E8" i="1"/>
  <c r="G8" i="1"/>
  <c r="D107" i="1"/>
  <c r="G107" i="1"/>
  <c r="G91" i="1"/>
  <c r="F107" i="1"/>
  <c r="E107" i="1"/>
  <c r="D19" i="1"/>
  <c r="F101" i="1"/>
  <c r="F13" i="1"/>
  <c r="E13" i="1"/>
  <c r="D13" i="1"/>
  <c r="E135" i="1"/>
  <c r="D135" i="1"/>
  <c r="F135" i="1"/>
  <c r="D35" i="1"/>
  <c r="E35" i="1"/>
  <c r="F35" i="1"/>
  <c r="D8" i="1"/>
  <c r="F8" i="1"/>
  <c r="F31" i="1"/>
  <c r="D31" i="1"/>
  <c r="E31" i="1"/>
</calcChain>
</file>

<file path=xl/sharedStrings.xml><?xml version="1.0" encoding="utf-8"?>
<sst xmlns="http://schemas.openxmlformats.org/spreadsheetml/2006/main" count="478" uniqueCount="135">
  <si>
    <t>Date</t>
  </si>
  <si>
    <t xml:space="preserve">Book </t>
  </si>
  <si>
    <t>Liked?</t>
  </si>
  <si>
    <t>Genre</t>
  </si>
  <si>
    <t>The Child</t>
  </si>
  <si>
    <t>Final Girls</t>
  </si>
  <si>
    <t>Thriller</t>
  </si>
  <si>
    <t>Brain Candy</t>
  </si>
  <si>
    <t>Literary Fiction</t>
  </si>
  <si>
    <t>Nonfiction</t>
  </si>
  <si>
    <t>Liberty Hardy</t>
  </si>
  <si>
    <t>The Seven Husbands of Evelyn Hugo</t>
  </si>
  <si>
    <t>The Sisters Chase</t>
  </si>
  <si>
    <t>Steph Opitz</t>
  </si>
  <si>
    <t>YA</t>
  </si>
  <si>
    <t>The Heart's Invisible Furies</t>
  </si>
  <si>
    <t>Marlena</t>
  </si>
  <si>
    <t>The Stranger in the Woods</t>
  </si>
  <si>
    <t>Behind Her Eyes</t>
  </si>
  <si>
    <t>The Possessions</t>
  </si>
  <si>
    <t>Historical Fiction</t>
  </si>
  <si>
    <t>Swimming Lessons</t>
  </si>
  <si>
    <t>Pull Me Under</t>
  </si>
  <si>
    <t>The Fall Guy</t>
  </si>
  <si>
    <t>Good as Gone</t>
  </si>
  <si>
    <t>Nonfiction - Memoir</t>
  </si>
  <si>
    <t>The Couple Next Door</t>
  </si>
  <si>
    <t>The Woman in Cabin 10</t>
  </si>
  <si>
    <t>Mystery</t>
  </si>
  <si>
    <t>Sleeping Giants</t>
  </si>
  <si>
    <t>Sci-Fi</t>
  </si>
  <si>
    <t>Before the Fall</t>
  </si>
  <si>
    <t>I Let You Go</t>
  </si>
  <si>
    <t>No One Knows</t>
  </si>
  <si>
    <t>The Queen of the Night</t>
  </si>
  <si>
    <t>Only Love Can Break Your Heart</t>
  </si>
  <si>
    <t>The Verdict</t>
  </si>
  <si>
    <t>Lafayette in the Somewhat United States</t>
  </si>
  <si>
    <t>Smaller and Smaller Circles</t>
  </si>
  <si>
    <t>Once Upon a Time in Russia</t>
  </si>
  <si>
    <t>Thank You, Goodnight</t>
  </si>
  <si>
    <t>Pleasantville</t>
  </si>
  <si>
    <t>Eight Hundred Grapes</t>
  </si>
  <si>
    <t>Rain</t>
  </si>
  <si>
    <t>Yes</t>
  </si>
  <si>
    <t>No</t>
  </si>
  <si>
    <t>LIGHTER LITERARY FICTION</t>
  </si>
  <si>
    <t>THRILLERS</t>
  </si>
  <si>
    <t>ECLECTIC JUDGES</t>
  </si>
  <si>
    <t>DATA SOURCES</t>
  </si>
  <si>
    <t>TOTAL</t>
  </si>
  <si>
    <t>*Formulas (Do Not Touch)</t>
  </si>
  <si>
    <t>Beasts of Extraordinary Circumstance</t>
  </si>
  <si>
    <t>Cristina Arreola</t>
  </si>
  <si>
    <t>Didn't Like?</t>
  </si>
  <si>
    <t>Haven't Read, But Am Interested in Reading?</t>
  </si>
  <si>
    <t>Bonfire</t>
  </si>
  <si>
    <t>The City of Brass</t>
  </si>
  <si>
    <t>Fantasy</t>
  </si>
  <si>
    <t>Elizabeth Sile (New Judge Emeritas)</t>
  </si>
  <si>
    <t>The Woman in the Window</t>
  </si>
  <si>
    <t>Red Clocks</t>
  </si>
  <si>
    <t>The Astonishing Color of After</t>
  </si>
  <si>
    <t>Not That I Could Tell</t>
  </si>
  <si>
    <t>Siobhan Jones (Editorial Director)</t>
  </si>
  <si>
    <t>Rainbirds</t>
  </si>
  <si>
    <t>Skye Sherman (Brand Ambassador)</t>
  </si>
  <si>
    <t>Other People's Houses</t>
  </si>
  <si>
    <t>Elizabeth Mitchell (Readers Committee)</t>
  </si>
  <si>
    <t>Etaf Rum (BOTM Brand Ambassador)</t>
  </si>
  <si>
    <t>The Girl Who Smiled Beads</t>
  </si>
  <si>
    <t>Our Kind of Cruelty</t>
  </si>
  <si>
    <t>Circe</t>
  </si>
  <si>
    <t>Literary Fiction / Fantasy</t>
  </si>
  <si>
    <t>Laura Whitelaw (BOTM Readers Committee)</t>
  </si>
  <si>
    <t>Then She Was Gone</t>
  </si>
  <si>
    <t>Small Country</t>
  </si>
  <si>
    <t>The Mars Room</t>
  </si>
  <si>
    <t>The Anomaly</t>
  </si>
  <si>
    <t>Adventure Thriller</t>
  </si>
  <si>
    <t>Calypso</t>
  </si>
  <si>
    <t>Memoir / Essays</t>
  </si>
  <si>
    <t>Samantha Irby</t>
  </si>
  <si>
    <t>The Oracle Year</t>
  </si>
  <si>
    <t>When Katie Met Cassidy</t>
  </si>
  <si>
    <t>Science Fiction</t>
  </si>
  <si>
    <t>Brianna Goodman (BOTM Editorial Team)</t>
  </si>
  <si>
    <t>The Last Time I Lied</t>
  </si>
  <si>
    <t>The Summer Wives</t>
  </si>
  <si>
    <t>The Girl from Blind River</t>
  </si>
  <si>
    <t>Ghosted</t>
  </si>
  <si>
    <t>The Line That Held Us</t>
  </si>
  <si>
    <t>Literary Thriller</t>
  </si>
  <si>
    <t>Goodbye, Paris</t>
  </si>
  <si>
    <t>Cross Her Heart</t>
  </si>
  <si>
    <t>The Clockmaker's Daughter</t>
  </si>
  <si>
    <t>Winter in Paradise</t>
  </si>
  <si>
    <t>In the Hurricane's Eye</t>
  </si>
  <si>
    <t>Nonfiction - History</t>
  </si>
  <si>
    <t>The Lies We Told</t>
  </si>
  <si>
    <t>Unsheltered</t>
  </si>
  <si>
    <t>For Better and Worse</t>
  </si>
  <si>
    <t>A Ladder to the Sky</t>
  </si>
  <si>
    <t>The Far Field</t>
  </si>
  <si>
    <t xml:space="preserve">Severance </t>
  </si>
  <si>
    <t>No Exit</t>
  </si>
  <si>
    <t>The Night Tiger</t>
  </si>
  <si>
    <t>Golden Child</t>
  </si>
  <si>
    <t>Golden State</t>
  </si>
  <si>
    <t>Dystopian Fiction</t>
  </si>
  <si>
    <t>AJ Finn</t>
  </si>
  <si>
    <t xml:space="preserve">November Road </t>
  </si>
  <si>
    <t>The Silent Patient</t>
  </si>
  <si>
    <t>The Winter Sister</t>
  </si>
  <si>
    <t>Early Riser</t>
  </si>
  <si>
    <t>Sci-Fi / Fantasy</t>
  </si>
  <si>
    <t>A Woman is No Man</t>
  </si>
  <si>
    <t>Taylor Jenkins Reid</t>
  </si>
  <si>
    <t>The Silence of the Girls</t>
  </si>
  <si>
    <t>The Age of Light</t>
  </si>
  <si>
    <t>How to Walk Away</t>
  </si>
  <si>
    <r>
      <rPr>
        <b/>
        <u/>
        <sz val="12"/>
        <color theme="1"/>
        <rFont val="Calibri (Body)"/>
      </rPr>
      <t>Instructions for Finding Your Go-To Book of the Month Judges</t>
    </r>
    <r>
      <rPr>
        <sz val="12"/>
        <color theme="1"/>
        <rFont val="Calibri"/>
        <family val="2"/>
        <scheme val="minor"/>
      </rPr>
      <t xml:space="preserve">
- In the spreadsheet, look for the genre categories that you generally prefer. You can skip this step if you want to consider every single judge as an option for you.
- Look for Columns D, E and F (Liked?, Didn't?, Haven't Read But Am Interested in Reading?). For each book you liked, use the dropdown menu change the "No" to "Yes". Do the same for "Didn't Like?" and "Haven't Read, But am Interested in Reading?"
- Look in the Total Column (Column G) to find your go-to and no-go judges! Your go-to judges are the ones with the highest numerical total and your no-go judges are those with the lowest, and preferably negative, numerical total (highlighted in yellow).</t>
    </r>
  </si>
  <si>
    <t>The Mermaid and Mrs. Hancock</t>
  </si>
  <si>
    <t>Riley Sager (Author)</t>
  </si>
  <si>
    <t>An Anonymous Girl</t>
  </si>
  <si>
    <t>Before She Knew Him</t>
  </si>
  <si>
    <t>The Municipalists</t>
  </si>
  <si>
    <t>Miracle Creek</t>
  </si>
  <si>
    <t>Beoyond the Point</t>
  </si>
  <si>
    <t>How Not to Die Alone</t>
  </si>
  <si>
    <t>The Flight Portfolio</t>
  </si>
  <si>
    <t>The Buried</t>
  </si>
  <si>
    <t>Necessary People</t>
  </si>
  <si>
    <t>Summer of '69</t>
  </si>
  <si>
    <r>
      <t xml:space="preserve">Sarah's Book Shelves Guide to Finding Your Go-To Book of the Month Judges </t>
    </r>
    <r>
      <rPr>
        <b/>
        <i/>
        <sz val="16"/>
        <color theme="0"/>
        <rFont val="Calibri"/>
        <scheme val="minor"/>
      </rPr>
      <t>(updated June 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</si>
</sst>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b/>
      <sz val="12"/>
      <color theme="1"/>
      <name val="Calibri"/>
      <family val="2"/>
      <scheme val="minor"/>
    </font>
    <font>
      <b/>
      <u/>
      <sz val="12"/>
      <color theme="1"/>
      <name val="Calibri"/>
      <family val="2"/>
      <scheme val="minor"/>
    </font>
    <font>
      <u/>
      <sz val="12"/>
      <color theme="10"/>
      <name val="Calibri"/>
      <family val="2"/>
      <scheme val="minor"/>
    </font>
    <font>
      <u/>
      <sz val="12"/>
      <color theme="11"/>
      <name val="Calibri"/>
      <family val="2"/>
      <scheme val="minor"/>
    </font>
    <font>
      <b/>
      <sz val="12"/>
      <color theme="0"/>
      <name val="Calibri"/>
      <family val="2"/>
      <scheme val="minor"/>
    </font>
    <font>
      <b/>
      <sz val="16"/>
      <color theme="0"/>
      <name val="Calibri"/>
      <family val="2"/>
      <scheme val="minor"/>
    </font>
    <font>
      <sz val="16"/>
      <color theme="0"/>
      <name val="Calibri"/>
      <family val="2"/>
      <scheme val="minor"/>
    </font>
    <font>
      <sz val="12"/>
      <color rgb="FF000000"/>
      <name val="Calibri"/>
      <family val="2"/>
      <scheme val="minor"/>
    </font>
    <font>
      <b/>
      <u/>
      <sz val="12"/>
      <color theme="1"/>
      <name val="Calibri (Body)"/>
    </font>
    <font>
      <b/>
      <i/>
      <sz val="16"/>
      <color theme="0"/>
      <name val="Calibri"/>
      <scheme val="minor"/>
    </font>
  </fonts>
  <fills count="6">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double">
        <color auto="1"/>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9">
    <xf numFmtId="0" fontId="0" fillId="0" borderId="0" xfId="0"/>
    <xf numFmtId="17" fontId="0" fillId="0" borderId="0" xfId="0" applyNumberFormat="1"/>
    <xf numFmtId="0" fontId="0" fillId="0" borderId="0" xfId="0" applyNumberFormat="1"/>
    <xf numFmtId="0" fontId="6" fillId="3" borderId="0" xfId="0" applyFont="1" applyFill="1"/>
    <xf numFmtId="0" fontId="7" fillId="3" borderId="0" xfId="0" applyFont="1" applyFill="1"/>
    <xf numFmtId="0" fontId="7" fillId="3" borderId="0" xfId="0" applyNumberFormat="1" applyFont="1" applyFill="1"/>
    <xf numFmtId="0" fontId="0" fillId="0" borderId="0" xfId="0" applyFill="1"/>
    <xf numFmtId="17" fontId="0" fillId="0" borderId="0" xfId="0" applyNumberFormat="1" applyFill="1"/>
    <xf numFmtId="0" fontId="5" fillId="2" borderId="5" xfId="0" applyFont="1" applyFill="1" applyBorder="1" applyAlignment="1">
      <alignment horizontal="center"/>
    </xf>
    <xf numFmtId="0" fontId="5" fillId="2" borderId="5" xfId="0" applyNumberFormat="1" applyFont="1" applyFill="1" applyBorder="1" applyAlignment="1">
      <alignment horizontal="center"/>
    </xf>
    <xf numFmtId="0" fontId="0" fillId="0" borderId="0" xfId="0" applyFill="1" applyAlignment="1">
      <alignment horizontal="right"/>
    </xf>
    <xf numFmtId="0" fontId="0" fillId="0" borderId="4" xfId="0" applyFill="1" applyBorder="1" applyAlignment="1">
      <alignment horizontal="right"/>
    </xf>
    <xf numFmtId="0" fontId="0" fillId="0" borderId="0" xfId="0" quotePrefix="1"/>
    <xf numFmtId="0" fontId="0" fillId="0" borderId="0" xfId="0" applyFont="1" applyFill="1"/>
    <xf numFmtId="0" fontId="2" fillId="0" borderId="0" xfId="0" applyFont="1" applyFill="1"/>
    <xf numFmtId="0" fontId="0" fillId="0" borderId="0" xfId="0" applyNumberFormat="1" applyFont="1" applyFill="1"/>
    <xf numFmtId="17" fontId="0" fillId="0" borderId="0" xfId="0" applyNumberFormat="1" applyFont="1" applyFill="1"/>
    <xf numFmtId="0" fontId="0" fillId="0" borderId="0" xfId="0" applyFill="1" applyBorder="1" applyAlignment="1">
      <alignment horizontal="right"/>
    </xf>
    <xf numFmtId="0" fontId="0" fillId="5" borderId="0" xfId="0" applyFill="1"/>
    <xf numFmtId="0" fontId="8" fillId="0" borderId="0" xfId="0" applyFont="1"/>
    <xf numFmtId="0" fontId="7" fillId="0" borderId="0" xfId="0" applyFont="1" applyFill="1"/>
    <xf numFmtId="0" fontId="5" fillId="2" borderId="5" xfId="0" applyNumberFormat="1" applyFont="1" applyFill="1" applyBorder="1" applyAlignment="1">
      <alignment horizontal="center" wrapText="1"/>
    </xf>
    <xf numFmtId="2" fontId="5" fillId="2" borderId="5" xfId="0" applyNumberFormat="1" applyFont="1" applyFill="1" applyBorder="1" applyAlignment="1">
      <alignment horizontal="center"/>
    </xf>
    <xf numFmtId="2" fontId="1" fillId="5" borderId="0" xfId="0" applyNumberFormat="1" applyFont="1" applyFill="1"/>
    <xf numFmtId="2" fontId="1" fillId="0" borderId="0" xfId="0" applyNumberFormat="1" applyFont="1" applyFill="1"/>
    <xf numFmtId="0" fontId="0" fillId="0" borderId="6" xfId="0" applyBorder="1" applyAlignment="1">
      <alignment wrapText="1"/>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tabSelected="1" zoomScale="125" zoomScaleNormal="125" zoomScalePageLayoutView="125" workbookViewId="0">
      <pane ySplit="3" topLeftCell="A4" activePane="bottomLeft" state="frozen"/>
      <selection pane="bottomLeft" activeCell="A2" sqref="A2:G2"/>
    </sheetView>
  </sheetViews>
  <sheetFormatPr baseColWidth="10" defaultRowHeight="16" x14ac:dyDescent="0.2"/>
  <cols>
    <col min="1" max="1" width="46.33203125" customWidth="1"/>
    <col min="2" max="2" width="20.5" customWidth="1"/>
    <col min="3" max="3" width="10.83203125" style="2"/>
    <col min="6" max="6" width="20.6640625" customWidth="1"/>
  </cols>
  <sheetData>
    <row r="1" spans="1:9" s="20" customFormat="1" ht="21" x14ac:dyDescent="0.25">
      <c r="A1" s="3" t="s">
        <v>134</v>
      </c>
      <c r="B1" s="4"/>
      <c r="C1" s="5"/>
      <c r="D1" s="4"/>
      <c r="E1" s="4"/>
      <c r="F1" s="4"/>
      <c r="G1" s="4"/>
    </row>
    <row r="2" spans="1:9" ht="113" customHeight="1" x14ac:dyDescent="0.2">
      <c r="A2" s="25" t="s">
        <v>121</v>
      </c>
      <c r="B2" s="25"/>
      <c r="C2" s="25"/>
      <c r="D2" s="25"/>
      <c r="E2" s="25"/>
      <c r="F2" s="25"/>
      <c r="G2" s="25"/>
    </row>
    <row r="3" spans="1:9" ht="32" x14ac:dyDescent="0.2">
      <c r="A3" s="8" t="s">
        <v>1</v>
      </c>
      <c r="B3" s="9" t="s">
        <v>3</v>
      </c>
      <c r="C3" s="9" t="s">
        <v>0</v>
      </c>
      <c r="D3" s="9" t="s">
        <v>2</v>
      </c>
      <c r="E3" s="9" t="s">
        <v>54</v>
      </c>
      <c r="F3" s="21" t="s">
        <v>55</v>
      </c>
      <c r="G3" s="22" t="s">
        <v>50</v>
      </c>
    </row>
    <row r="4" spans="1:9" ht="17" thickBot="1" x14ac:dyDescent="0.25">
      <c r="C4" s="1"/>
    </row>
    <row r="5" spans="1:9" ht="17" thickBot="1" x14ac:dyDescent="0.25">
      <c r="A5" s="26" t="s">
        <v>46</v>
      </c>
      <c r="B5" s="27"/>
      <c r="C5" s="27"/>
      <c r="D5" s="27"/>
      <c r="E5" s="27"/>
      <c r="F5" s="28"/>
      <c r="I5" s="12"/>
    </row>
    <row r="6" spans="1:9" s="6" customFormat="1" x14ac:dyDescent="0.2">
      <c r="A6" s="14" t="s">
        <v>68</v>
      </c>
      <c r="C6" s="7"/>
    </row>
    <row r="7" spans="1:9" s="6" customFormat="1" ht="17" thickBot="1" x14ac:dyDescent="0.25">
      <c r="A7" s="6" t="s">
        <v>63</v>
      </c>
      <c r="B7" s="6" t="s">
        <v>7</v>
      </c>
      <c r="C7" s="7">
        <v>43160</v>
      </c>
      <c r="D7" s="11" t="s">
        <v>45</v>
      </c>
      <c r="E7" s="11" t="s">
        <v>45</v>
      </c>
      <c r="F7" s="11" t="s">
        <v>45</v>
      </c>
    </row>
    <row r="8" spans="1:9" s="6" customFormat="1" ht="17" thickTop="1" x14ac:dyDescent="0.2">
      <c r="C8" s="7"/>
      <c r="D8" s="18">
        <f>COUNTIF(D7:D7,"YES")</f>
        <v>0</v>
      </c>
      <c r="E8" s="18">
        <f>COUNTIF(E7:E7,"YES")</f>
        <v>0</v>
      </c>
      <c r="F8" s="18">
        <f>COUNTIF(F7:F7,"YES")</f>
        <v>0</v>
      </c>
      <c r="G8" s="23">
        <f>((D8-E8)+(F8*0.5))/1</f>
        <v>0</v>
      </c>
      <c r="H8" s="6" t="s">
        <v>51</v>
      </c>
    </row>
    <row r="9" spans="1:9" s="6" customFormat="1" x14ac:dyDescent="0.2">
      <c r="C9" s="7"/>
    </row>
    <row r="10" spans="1:9" s="6" customFormat="1" x14ac:dyDescent="0.2">
      <c r="A10" s="14" t="s">
        <v>66</v>
      </c>
      <c r="C10" s="7"/>
    </row>
    <row r="11" spans="1:9" s="6" customFormat="1" x14ac:dyDescent="0.2">
      <c r="A11" s="6" t="s">
        <v>67</v>
      </c>
      <c r="B11" s="6" t="s">
        <v>7</v>
      </c>
      <c r="C11" s="7">
        <v>43160</v>
      </c>
      <c r="D11" s="17" t="s">
        <v>45</v>
      </c>
      <c r="E11" s="17" t="s">
        <v>45</v>
      </c>
      <c r="F11" s="17" t="s">
        <v>45</v>
      </c>
    </row>
    <row r="12" spans="1:9" s="6" customFormat="1" ht="17" thickBot="1" x14ac:dyDescent="0.25">
      <c r="A12" s="6" t="s">
        <v>90</v>
      </c>
      <c r="B12" s="6" t="s">
        <v>7</v>
      </c>
      <c r="C12" s="7">
        <v>43282</v>
      </c>
      <c r="D12" s="11" t="s">
        <v>45</v>
      </c>
      <c r="E12" s="11" t="s">
        <v>45</v>
      </c>
      <c r="F12" s="11" t="s">
        <v>45</v>
      </c>
    </row>
    <row r="13" spans="1:9" s="6" customFormat="1" ht="17" thickTop="1" x14ac:dyDescent="0.2">
      <c r="C13" s="7"/>
      <c r="D13" s="18">
        <f>COUNTIF(D11:D12,"YES")</f>
        <v>0</v>
      </c>
      <c r="E13" s="18">
        <f>COUNTIF(E11:E12,"YES")</f>
        <v>0</v>
      </c>
      <c r="F13" s="18">
        <f>COUNTIF(F11:F12,"YES")</f>
        <v>0</v>
      </c>
      <c r="G13" s="23">
        <f>((D13-E13)+(F13*0.5))/2</f>
        <v>0</v>
      </c>
      <c r="H13" s="6" t="s">
        <v>51</v>
      </c>
    </row>
    <row r="14" spans="1:9" s="6" customFormat="1" ht="17" thickBot="1" x14ac:dyDescent="0.25">
      <c r="C14" s="7"/>
    </row>
    <row r="15" spans="1:9" ht="17" thickBot="1" x14ac:dyDescent="0.25">
      <c r="A15" s="26" t="s">
        <v>47</v>
      </c>
      <c r="B15" s="27"/>
      <c r="C15" s="27"/>
      <c r="D15" s="27"/>
      <c r="E15" s="27"/>
      <c r="F15" s="28"/>
      <c r="I15" s="12"/>
    </row>
    <row r="16" spans="1:9" s="6" customFormat="1" x14ac:dyDescent="0.2">
      <c r="A16" s="14" t="s">
        <v>110</v>
      </c>
      <c r="C16" s="7"/>
    </row>
    <row r="17" spans="1:8" s="6" customFormat="1" x14ac:dyDescent="0.2">
      <c r="A17" s="6" t="s">
        <v>111</v>
      </c>
      <c r="B17" s="6" t="s">
        <v>6</v>
      </c>
      <c r="C17" s="7">
        <v>43344</v>
      </c>
      <c r="D17" s="17" t="s">
        <v>45</v>
      </c>
      <c r="E17" s="17" t="s">
        <v>45</v>
      </c>
      <c r="F17" s="17" t="s">
        <v>45</v>
      </c>
    </row>
    <row r="18" spans="1:8" s="6" customFormat="1" ht="17" thickBot="1" x14ac:dyDescent="0.25">
      <c r="A18" s="6" t="s">
        <v>112</v>
      </c>
      <c r="B18" s="6" t="s">
        <v>6</v>
      </c>
      <c r="C18" s="7">
        <v>43466</v>
      </c>
      <c r="D18" s="11" t="s">
        <v>45</v>
      </c>
      <c r="E18" s="11" t="s">
        <v>45</v>
      </c>
      <c r="F18" s="11" t="s">
        <v>45</v>
      </c>
    </row>
    <row r="19" spans="1:8" s="6" customFormat="1" ht="17" thickTop="1" x14ac:dyDescent="0.2">
      <c r="C19" s="7"/>
      <c r="D19" s="18">
        <f>COUNTIF(D17:D18,"YES")</f>
        <v>0</v>
      </c>
      <c r="E19" s="18">
        <f>COUNTIF(E17:E18,"YES")</f>
        <v>0</v>
      </c>
      <c r="F19" s="18">
        <f>COUNTIF(F17:F18,"YES")</f>
        <v>0</v>
      </c>
      <c r="G19" s="23">
        <f>((D19-E19)+(F19*0.5))/2</f>
        <v>0</v>
      </c>
      <c r="H19" s="6" t="s">
        <v>51</v>
      </c>
    </row>
    <row r="20" spans="1:8" s="6" customFormat="1" x14ac:dyDescent="0.2">
      <c r="C20" s="7"/>
      <c r="G20" s="24"/>
    </row>
    <row r="21" spans="1:8" s="6" customFormat="1" x14ac:dyDescent="0.2">
      <c r="A21" s="14" t="s">
        <v>53</v>
      </c>
      <c r="C21" s="7"/>
    </row>
    <row r="22" spans="1:8" s="6" customFormat="1" x14ac:dyDescent="0.2">
      <c r="A22" s="6" t="s">
        <v>18</v>
      </c>
      <c r="B22" s="6" t="s">
        <v>6</v>
      </c>
      <c r="C22" s="7">
        <v>42767</v>
      </c>
      <c r="D22" s="17" t="s">
        <v>45</v>
      </c>
      <c r="E22" s="17" t="s">
        <v>45</v>
      </c>
      <c r="F22" s="17" t="s">
        <v>45</v>
      </c>
    </row>
    <row r="23" spans="1:8" s="6" customFormat="1" x14ac:dyDescent="0.2">
      <c r="A23" s="6" t="s">
        <v>4</v>
      </c>
      <c r="B23" s="6" t="s">
        <v>6</v>
      </c>
      <c r="C23" s="7">
        <v>42917</v>
      </c>
      <c r="D23" s="17" t="s">
        <v>45</v>
      </c>
      <c r="E23" s="17" t="s">
        <v>45</v>
      </c>
      <c r="F23" s="17" t="s">
        <v>45</v>
      </c>
    </row>
    <row r="24" spans="1:8" s="6" customFormat="1" x14ac:dyDescent="0.2">
      <c r="A24" s="6" t="s">
        <v>61</v>
      </c>
      <c r="B24" s="6" t="s">
        <v>8</v>
      </c>
      <c r="C24" s="7">
        <v>43101</v>
      </c>
      <c r="D24" s="17" t="s">
        <v>45</v>
      </c>
      <c r="E24" s="17" t="s">
        <v>45</v>
      </c>
      <c r="F24" s="17" t="s">
        <v>45</v>
      </c>
    </row>
    <row r="25" spans="1:8" s="6" customFormat="1" x14ac:dyDescent="0.2">
      <c r="A25" s="6" t="s">
        <v>94</v>
      </c>
      <c r="B25" s="6" t="s">
        <v>6</v>
      </c>
      <c r="C25" s="7">
        <v>43344</v>
      </c>
      <c r="D25" s="17" t="s">
        <v>45</v>
      </c>
      <c r="E25" s="17" t="s">
        <v>45</v>
      </c>
      <c r="F25" s="17" t="s">
        <v>45</v>
      </c>
    </row>
    <row r="26" spans="1:8" s="6" customFormat="1" ht="17" thickBot="1" x14ac:dyDescent="0.25">
      <c r="A26" s="6" t="s">
        <v>132</v>
      </c>
      <c r="B26" s="6" t="s">
        <v>6</v>
      </c>
      <c r="C26" s="7">
        <v>43221</v>
      </c>
      <c r="D26" s="11" t="s">
        <v>45</v>
      </c>
      <c r="E26" s="11" t="s">
        <v>45</v>
      </c>
      <c r="F26" s="11" t="s">
        <v>45</v>
      </c>
    </row>
    <row r="27" spans="1:8" s="6" customFormat="1" ht="17" thickTop="1" x14ac:dyDescent="0.2">
      <c r="C27" s="7"/>
      <c r="D27" s="18">
        <f>COUNTIF(D22:D26,"YES")</f>
        <v>0</v>
      </c>
      <c r="E27" s="18">
        <f t="shared" ref="E27:F27" si="0">COUNTIF(E22:E26,"YES")</f>
        <v>0</v>
      </c>
      <c r="F27" s="18">
        <f t="shared" si="0"/>
        <v>0</v>
      </c>
      <c r="G27" s="23">
        <f>((D27-E27)+(F27*0.5))/4</f>
        <v>0</v>
      </c>
      <c r="H27" s="6" t="s">
        <v>51</v>
      </c>
    </row>
    <row r="28" spans="1:8" s="6" customFormat="1" x14ac:dyDescent="0.2">
      <c r="C28" s="7"/>
    </row>
    <row r="29" spans="1:8" s="6" customFormat="1" x14ac:dyDescent="0.2">
      <c r="A29" s="14" t="s">
        <v>59</v>
      </c>
      <c r="C29" s="7"/>
    </row>
    <row r="30" spans="1:8" s="6" customFormat="1" ht="17" thickBot="1" x14ac:dyDescent="0.25">
      <c r="A30" s="6" t="s">
        <v>60</v>
      </c>
      <c r="B30" s="6" t="s">
        <v>6</v>
      </c>
      <c r="C30" s="7">
        <v>43101</v>
      </c>
      <c r="D30" s="11" t="s">
        <v>45</v>
      </c>
      <c r="E30" s="11" t="s">
        <v>45</v>
      </c>
      <c r="F30" s="11" t="s">
        <v>45</v>
      </c>
    </row>
    <row r="31" spans="1:8" s="6" customFormat="1" ht="17" thickTop="1" x14ac:dyDescent="0.2">
      <c r="C31" s="7"/>
      <c r="D31" s="18">
        <f>COUNTIF(D30:D30,"YES")</f>
        <v>0</v>
      </c>
      <c r="E31" s="18">
        <f>COUNTIF(E30:E30,"YES")</f>
        <v>0</v>
      </c>
      <c r="F31" s="18">
        <f>COUNTIF(F30:F30,"YES")</f>
        <v>0</v>
      </c>
      <c r="G31" s="23">
        <f>((D31-E31)+(F31*0.5))/1</f>
        <v>0</v>
      </c>
      <c r="H31" s="6" t="s">
        <v>51</v>
      </c>
    </row>
    <row r="32" spans="1:8" s="6" customFormat="1" x14ac:dyDescent="0.2">
      <c r="C32" s="7"/>
    </row>
    <row r="33" spans="1:9" s="6" customFormat="1" x14ac:dyDescent="0.2">
      <c r="A33" s="14" t="s">
        <v>74</v>
      </c>
      <c r="C33" s="7"/>
    </row>
    <row r="34" spans="1:9" s="6" customFormat="1" ht="17" thickBot="1" x14ac:dyDescent="0.25">
      <c r="A34" s="13" t="s">
        <v>75</v>
      </c>
      <c r="B34" s="15" t="s">
        <v>6</v>
      </c>
      <c r="C34" s="16">
        <v>43191</v>
      </c>
      <c r="D34" s="11" t="s">
        <v>45</v>
      </c>
      <c r="E34" s="11" t="s">
        <v>45</v>
      </c>
      <c r="F34" s="11" t="s">
        <v>45</v>
      </c>
    </row>
    <row r="35" spans="1:9" s="6" customFormat="1" ht="17" thickTop="1" x14ac:dyDescent="0.2">
      <c r="C35" s="7"/>
      <c r="D35" s="18">
        <f>COUNTIF(D34:D34,"YES")</f>
        <v>0</v>
      </c>
      <c r="E35" s="18">
        <f>COUNTIF(E34:E34,"YES")</f>
        <v>0</v>
      </c>
      <c r="F35" s="18">
        <f>COUNTIF(F34:F34,"YES")</f>
        <v>0</v>
      </c>
      <c r="G35" s="23">
        <f>((D35-E35)+(F35*0.5))/1</f>
        <v>0</v>
      </c>
      <c r="H35" s="19" t="s">
        <v>51</v>
      </c>
    </row>
    <row r="36" spans="1:9" s="6" customFormat="1" x14ac:dyDescent="0.2">
      <c r="C36" s="7"/>
    </row>
    <row r="37" spans="1:9" s="6" customFormat="1" x14ac:dyDescent="0.2">
      <c r="A37" s="14" t="s">
        <v>123</v>
      </c>
      <c r="C37" s="7"/>
    </row>
    <row r="38" spans="1:9" s="6" customFormat="1" x14ac:dyDescent="0.2">
      <c r="A38" s="13" t="s">
        <v>124</v>
      </c>
      <c r="B38" s="15" t="s">
        <v>6</v>
      </c>
      <c r="C38" s="16">
        <v>43435</v>
      </c>
      <c r="D38" s="17" t="s">
        <v>45</v>
      </c>
      <c r="E38" s="17" t="s">
        <v>45</v>
      </c>
      <c r="F38" s="17" t="s">
        <v>45</v>
      </c>
    </row>
    <row r="39" spans="1:9" s="6" customFormat="1" ht="17" thickBot="1" x14ac:dyDescent="0.25">
      <c r="A39" s="13" t="s">
        <v>125</v>
      </c>
      <c r="B39" s="15" t="s">
        <v>6</v>
      </c>
      <c r="C39" s="16">
        <v>43525</v>
      </c>
      <c r="D39" s="11" t="s">
        <v>45</v>
      </c>
      <c r="E39" s="11" t="s">
        <v>45</v>
      </c>
      <c r="F39" s="11" t="s">
        <v>45</v>
      </c>
    </row>
    <row r="40" spans="1:9" s="6" customFormat="1" ht="17" thickTop="1" x14ac:dyDescent="0.2">
      <c r="C40" s="7"/>
      <c r="D40" s="18">
        <f>COUNTIF(D38:D39,"YES")</f>
        <v>0</v>
      </c>
      <c r="E40" s="18">
        <f>COUNTIF(E38:E39,"YES")</f>
        <v>0</v>
      </c>
      <c r="F40" s="18">
        <f>COUNTIF(F38:F39,"YES")</f>
        <v>0</v>
      </c>
      <c r="G40" s="23">
        <f>((D40-E40)+(F40*0.5))/2</f>
        <v>0</v>
      </c>
      <c r="H40" s="19" t="s">
        <v>51</v>
      </c>
    </row>
    <row r="41" spans="1:9" s="6" customFormat="1" ht="17" thickBot="1" x14ac:dyDescent="0.25">
      <c r="C41" s="7"/>
      <c r="G41" s="24"/>
      <c r="H41" s="19"/>
    </row>
    <row r="42" spans="1:9" ht="17" thickBot="1" x14ac:dyDescent="0.25">
      <c r="A42" s="26" t="s">
        <v>48</v>
      </c>
      <c r="B42" s="27"/>
      <c r="C42" s="27"/>
      <c r="D42" s="27"/>
      <c r="E42" s="27"/>
      <c r="F42" s="28"/>
      <c r="I42" s="12"/>
    </row>
    <row r="43" spans="1:9" s="6" customFormat="1" x14ac:dyDescent="0.2">
      <c r="A43" s="14" t="s">
        <v>86</v>
      </c>
      <c r="C43" s="7"/>
    </row>
    <row r="44" spans="1:9" s="6" customFormat="1" x14ac:dyDescent="0.2">
      <c r="A44" s="13" t="s">
        <v>87</v>
      </c>
      <c r="B44" s="15" t="s">
        <v>6</v>
      </c>
      <c r="C44" s="16">
        <v>43282</v>
      </c>
      <c r="D44" s="17" t="s">
        <v>45</v>
      </c>
      <c r="E44" s="17" t="s">
        <v>45</v>
      </c>
      <c r="F44" s="17" t="s">
        <v>45</v>
      </c>
    </row>
    <row r="45" spans="1:9" s="6" customFormat="1" x14ac:dyDescent="0.2">
      <c r="A45" s="13" t="s">
        <v>122</v>
      </c>
      <c r="B45" s="15" t="s">
        <v>20</v>
      </c>
      <c r="C45" s="16">
        <v>43344</v>
      </c>
      <c r="D45" s="17" t="s">
        <v>45</v>
      </c>
      <c r="E45" s="17" t="s">
        <v>45</v>
      </c>
      <c r="F45" s="17" t="s">
        <v>45</v>
      </c>
    </row>
    <row r="46" spans="1:9" s="6" customFormat="1" x14ac:dyDescent="0.2">
      <c r="A46" s="13" t="s">
        <v>100</v>
      </c>
      <c r="B46" s="15" t="s">
        <v>8</v>
      </c>
      <c r="C46" s="16">
        <v>43405</v>
      </c>
      <c r="D46" s="17" t="s">
        <v>45</v>
      </c>
      <c r="E46" s="17" t="s">
        <v>45</v>
      </c>
      <c r="F46" s="17" t="s">
        <v>45</v>
      </c>
    </row>
    <row r="47" spans="1:9" s="6" customFormat="1" x14ac:dyDescent="0.2">
      <c r="A47" s="13" t="s">
        <v>103</v>
      </c>
      <c r="B47" s="15" t="s">
        <v>8</v>
      </c>
      <c r="C47" s="16">
        <v>43435</v>
      </c>
      <c r="D47" s="17" t="s">
        <v>45</v>
      </c>
      <c r="E47" s="17" t="s">
        <v>45</v>
      </c>
      <c r="F47" s="17" t="s">
        <v>45</v>
      </c>
    </row>
    <row r="48" spans="1:9" s="6" customFormat="1" x14ac:dyDescent="0.2">
      <c r="A48" s="13" t="s">
        <v>106</v>
      </c>
      <c r="B48" s="15" t="s">
        <v>20</v>
      </c>
      <c r="C48" s="16">
        <v>43466</v>
      </c>
      <c r="D48" s="17" t="s">
        <v>45</v>
      </c>
      <c r="E48" s="17" t="s">
        <v>45</v>
      </c>
      <c r="F48" s="17" t="s">
        <v>45</v>
      </c>
    </row>
    <row r="49" spans="1:8" s="6" customFormat="1" x14ac:dyDescent="0.2">
      <c r="A49" s="13" t="s">
        <v>113</v>
      </c>
      <c r="B49" s="15" t="s">
        <v>6</v>
      </c>
      <c r="C49" s="16">
        <v>43497</v>
      </c>
      <c r="D49" s="17" t="s">
        <v>45</v>
      </c>
      <c r="E49" s="17" t="s">
        <v>45</v>
      </c>
      <c r="F49" s="17" t="s">
        <v>45</v>
      </c>
    </row>
    <row r="50" spans="1:8" s="6" customFormat="1" ht="17" thickBot="1" x14ac:dyDescent="0.25">
      <c r="A50" s="13" t="s">
        <v>130</v>
      </c>
      <c r="B50" s="15" t="s">
        <v>20</v>
      </c>
      <c r="C50" s="16">
        <v>43586</v>
      </c>
      <c r="D50" s="11" t="s">
        <v>45</v>
      </c>
      <c r="E50" s="11" t="s">
        <v>45</v>
      </c>
      <c r="F50" s="11" t="s">
        <v>45</v>
      </c>
    </row>
    <row r="51" spans="1:8" s="6" customFormat="1" ht="17" thickTop="1" x14ac:dyDescent="0.2">
      <c r="C51" s="7"/>
      <c r="D51" s="18">
        <f>COUNTIF(D44:D50,"YES")</f>
        <v>0</v>
      </c>
      <c r="E51" s="18">
        <f t="shared" ref="E51:F51" si="1">COUNTIF(E44:E50,"YES")</f>
        <v>0</v>
      </c>
      <c r="F51" s="18">
        <f t="shared" si="1"/>
        <v>0</v>
      </c>
      <c r="G51" s="23">
        <f>((D51-E51)+(F51*0.5))/6</f>
        <v>0</v>
      </c>
      <c r="H51" s="19" t="s">
        <v>51</v>
      </c>
    </row>
    <row r="52" spans="1:8" s="6" customFormat="1" x14ac:dyDescent="0.2">
      <c r="C52" s="7"/>
    </row>
    <row r="53" spans="1:8" s="6" customFormat="1" x14ac:dyDescent="0.2">
      <c r="A53" s="14" t="s">
        <v>10</v>
      </c>
      <c r="C53" s="7"/>
    </row>
    <row r="54" spans="1:8" s="6" customFormat="1" x14ac:dyDescent="0.2">
      <c r="A54" s="6" t="s">
        <v>43</v>
      </c>
      <c r="B54" s="6" t="s">
        <v>9</v>
      </c>
      <c r="C54" s="7">
        <v>42125</v>
      </c>
      <c r="D54" s="17" t="s">
        <v>45</v>
      </c>
      <c r="E54" s="17" t="s">
        <v>45</v>
      </c>
      <c r="F54" s="17" t="s">
        <v>45</v>
      </c>
    </row>
    <row r="55" spans="1:8" s="6" customFormat="1" x14ac:dyDescent="0.2">
      <c r="A55" s="6" t="s">
        <v>42</v>
      </c>
      <c r="B55" s="6" t="s">
        <v>7</v>
      </c>
      <c r="C55" s="7">
        <v>42156</v>
      </c>
      <c r="D55" s="17" t="s">
        <v>45</v>
      </c>
      <c r="E55" s="17" t="s">
        <v>45</v>
      </c>
      <c r="F55" s="17" t="s">
        <v>45</v>
      </c>
    </row>
    <row r="56" spans="1:8" s="6" customFormat="1" x14ac:dyDescent="0.2">
      <c r="A56" s="6" t="s">
        <v>41</v>
      </c>
      <c r="B56" s="6" t="s">
        <v>6</v>
      </c>
      <c r="C56" s="7">
        <v>42186</v>
      </c>
      <c r="D56" s="17" t="s">
        <v>45</v>
      </c>
      <c r="E56" s="17" t="s">
        <v>45</v>
      </c>
      <c r="F56" s="17" t="s">
        <v>45</v>
      </c>
    </row>
    <row r="57" spans="1:8" s="6" customFormat="1" x14ac:dyDescent="0.2">
      <c r="A57" s="6" t="s">
        <v>40</v>
      </c>
      <c r="B57" s="6" t="s">
        <v>8</v>
      </c>
      <c r="C57" s="7">
        <v>42217</v>
      </c>
      <c r="D57" s="17" t="s">
        <v>45</v>
      </c>
      <c r="E57" s="17" t="s">
        <v>45</v>
      </c>
      <c r="F57" s="17" t="s">
        <v>45</v>
      </c>
    </row>
    <row r="58" spans="1:8" s="6" customFormat="1" x14ac:dyDescent="0.2">
      <c r="A58" s="6" t="s">
        <v>39</v>
      </c>
      <c r="B58" s="6" t="s">
        <v>9</v>
      </c>
      <c r="C58" s="7">
        <v>42248</v>
      </c>
      <c r="D58" s="10" t="s">
        <v>45</v>
      </c>
      <c r="E58" s="10" t="s">
        <v>45</v>
      </c>
      <c r="F58" s="10" t="s">
        <v>45</v>
      </c>
    </row>
    <row r="59" spans="1:8" s="6" customFormat="1" x14ac:dyDescent="0.2">
      <c r="A59" s="6" t="s">
        <v>38</v>
      </c>
      <c r="B59" s="6" t="s">
        <v>28</v>
      </c>
      <c r="C59" s="7">
        <v>42278</v>
      </c>
      <c r="D59" s="17" t="s">
        <v>45</v>
      </c>
      <c r="E59" s="17" t="s">
        <v>45</v>
      </c>
      <c r="F59" s="17" t="s">
        <v>45</v>
      </c>
    </row>
    <row r="60" spans="1:8" s="6" customFormat="1" x14ac:dyDescent="0.2">
      <c r="A60" s="6" t="s">
        <v>37</v>
      </c>
      <c r="B60" s="6" t="s">
        <v>9</v>
      </c>
      <c r="C60" s="7">
        <v>42339</v>
      </c>
      <c r="D60" s="17" t="s">
        <v>45</v>
      </c>
      <c r="E60" s="17" t="s">
        <v>45</v>
      </c>
      <c r="F60" s="17" t="s">
        <v>45</v>
      </c>
    </row>
    <row r="61" spans="1:8" s="6" customFormat="1" x14ac:dyDescent="0.2">
      <c r="A61" s="6" t="s">
        <v>36</v>
      </c>
      <c r="B61" s="6" t="s">
        <v>6</v>
      </c>
      <c r="C61" s="7">
        <v>42370</v>
      </c>
      <c r="D61" s="17" t="s">
        <v>45</v>
      </c>
      <c r="E61" s="17" t="s">
        <v>45</v>
      </c>
      <c r="F61" s="17" t="s">
        <v>45</v>
      </c>
    </row>
    <row r="62" spans="1:8" s="6" customFormat="1" x14ac:dyDescent="0.2">
      <c r="A62" s="6" t="s">
        <v>35</v>
      </c>
      <c r="B62" s="6" t="s">
        <v>8</v>
      </c>
      <c r="C62" s="7">
        <v>42401</v>
      </c>
      <c r="D62" s="17" t="s">
        <v>45</v>
      </c>
      <c r="E62" s="17" t="s">
        <v>45</v>
      </c>
      <c r="F62" s="17" t="s">
        <v>45</v>
      </c>
    </row>
    <row r="63" spans="1:8" s="6" customFormat="1" x14ac:dyDescent="0.2">
      <c r="A63" s="6" t="s">
        <v>34</v>
      </c>
      <c r="B63" s="6" t="s">
        <v>20</v>
      </c>
      <c r="C63" s="7">
        <v>42430</v>
      </c>
      <c r="D63" s="17" t="s">
        <v>45</v>
      </c>
      <c r="E63" s="17" t="s">
        <v>45</v>
      </c>
      <c r="F63" s="17" t="s">
        <v>45</v>
      </c>
    </row>
    <row r="64" spans="1:8" s="6" customFormat="1" x14ac:dyDescent="0.2">
      <c r="A64" s="6" t="s">
        <v>33</v>
      </c>
      <c r="B64" s="6" t="s">
        <v>6</v>
      </c>
      <c r="C64" s="7">
        <v>42461</v>
      </c>
      <c r="D64" s="17" t="s">
        <v>45</v>
      </c>
      <c r="E64" s="17" t="s">
        <v>45</v>
      </c>
      <c r="F64" s="17" t="s">
        <v>45</v>
      </c>
    </row>
    <row r="65" spans="1:6" s="6" customFormat="1" x14ac:dyDescent="0.2">
      <c r="A65" s="6" t="s">
        <v>32</v>
      </c>
      <c r="B65" s="6" t="s">
        <v>6</v>
      </c>
      <c r="C65" s="7">
        <v>42491</v>
      </c>
      <c r="D65" s="10" t="s">
        <v>45</v>
      </c>
      <c r="E65" s="10" t="s">
        <v>45</v>
      </c>
      <c r="F65" s="10" t="s">
        <v>45</v>
      </c>
    </row>
    <row r="66" spans="1:6" s="6" customFormat="1" x14ac:dyDescent="0.2">
      <c r="A66" s="6" t="s">
        <v>31</v>
      </c>
      <c r="B66" s="6" t="s">
        <v>6</v>
      </c>
      <c r="C66" s="7">
        <v>42522</v>
      </c>
      <c r="D66" s="17" t="s">
        <v>45</v>
      </c>
      <c r="E66" s="17" t="s">
        <v>45</v>
      </c>
      <c r="F66" s="17" t="s">
        <v>45</v>
      </c>
    </row>
    <row r="67" spans="1:6" s="6" customFormat="1" x14ac:dyDescent="0.2">
      <c r="A67" s="6" t="s">
        <v>29</v>
      </c>
      <c r="B67" s="6" t="s">
        <v>30</v>
      </c>
      <c r="C67" s="7">
        <v>42552</v>
      </c>
      <c r="D67" s="17" t="s">
        <v>45</v>
      </c>
      <c r="E67" s="17" t="s">
        <v>45</v>
      </c>
      <c r="F67" s="17" t="s">
        <v>45</v>
      </c>
    </row>
    <row r="68" spans="1:6" s="6" customFormat="1" x14ac:dyDescent="0.2">
      <c r="A68" s="6" t="s">
        <v>27</v>
      </c>
      <c r="B68" s="6" t="s">
        <v>6</v>
      </c>
      <c r="C68" s="7">
        <v>42583</v>
      </c>
      <c r="D68" s="17" t="s">
        <v>45</v>
      </c>
      <c r="E68" s="17" t="s">
        <v>45</v>
      </c>
      <c r="F68" s="17" t="s">
        <v>45</v>
      </c>
    </row>
    <row r="69" spans="1:6" s="6" customFormat="1" x14ac:dyDescent="0.2">
      <c r="A69" s="6" t="s">
        <v>26</v>
      </c>
      <c r="B69" s="6" t="s">
        <v>6</v>
      </c>
      <c r="C69" s="7">
        <v>42614</v>
      </c>
      <c r="D69" s="17" t="s">
        <v>45</v>
      </c>
      <c r="E69" s="17" t="s">
        <v>45</v>
      </c>
      <c r="F69" s="17" t="s">
        <v>45</v>
      </c>
    </row>
    <row r="70" spans="1:6" s="6" customFormat="1" x14ac:dyDescent="0.2">
      <c r="A70" s="6" t="s">
        <v>24</v>
      </c>
      <c r="B70" s="6" t="s">
        <v>6</v>
      </c>
      <c r="C70" s="7">
        <v>42644</v>
      </c>
      <c r="D70" s="17" t="s">
        <v>45</v>
      </c>
      <c r="E70" s="17" t="s">
        <v>45</v>
      </c>
      <c r="F70" s="17" t="s">
        <v>45</v>
      </c>
    </row>
    <row r="71" spans="1:6" s="6" customFormat="1" x14ac:dyDescent="0.2">
      <c r="A71" s="6" t="s">
        <v>22</v>
      </c>
      <c r="B71" s="6" t="s">
        <v>8</v>
      </c>
      <c r="C71" s="7">
        <v>42705</v>
      </c>
      <c r="D71" s="17" t="s">
        <v>45</v>
      </c>
      <c r="E71" s="17" t="s">
        <v>45</v>
      </c>
      <c r="F71" s="17" t="s">
        <v>45</v>
      </c>
    </row>
    <row r="72" spans="1:6" s="6" customFormat="1" x14ac:dyDescent="0.2">
      <c r="A72" s="6" t="s">
        <v>19</v>
      </c>
      <c r="B72" s="6" t="s">
        <v>6</v>
      </c>
      <c r="C72" s="7">
        <v>42767</v>
      </c>
      <c r="D72" s="17" t="s">
        <v>45</v>
      </c>
      <c r="E72" s="17" t="s">
        <v>45</v>
      </c>
      <c r="F72" s="17" t="s">
        <v>45</v>
      </c>
    </row>
    <row r="73" spans="1:6" s="6" customFormat="1" x14ac:dyDescent="0.2">
      <c r="A73" s="6" t="s">
        <v>17</v>
      </c>
      <c r="B73" s="6" t="s">
        <v>9</v>
      </c>
      <c r="C73" s="7">
        <v>42795</v>
      </c>
      <c r="D73" s="17" t="s">
        <v>45</v>
      </c>
      <c r="E73" s="17" t="s">
        <v>45</v>
      </c>
      <c r="F73" s="17" t="s">
        <v>45</v>
      </c>
    </row>
    <row r="74" spans="1:6" s="6" customFormat="1" x14ac:dyDescent="0.2">
      <c r="A74" s="6" t="s">
        <v>12</v>
      </c>
      <c r="B74" s="6" t="s">
        <v>6</v>
      </c>
      <c r="C74" s="7">
        <v>42887</v>
      </c>
      <c r="D74" s="17" t="s">
        <v>45</v>
      </c>
      <c r="E74" s="17" t="s">
        <v>45</v>
      </c>
      <c r="F74" s="17" t="s">
        <v>45</v>
      </c>
    </row>
    <row r="75" spans="1:6" s="6" customFormat="1" x14ac:dyDescent="0.2">
      <c r="A75" s="6" t="s">
        <v>5</v>
      </c>
      <c r="B75" s="6" t="s">
        <v>6</v>
      </c>
      <c r="C75" s="7">
        <v>42917</v>
      </c>
      <c r="D75" s="10" t="s">
        <v>45</v>
      </c>
      <c r="E75" s="10" t="s">
        <v>45</v>
      </c>
      <c r="F75" s="10" t="s">
        <v>45</v>
      </c>
    </row>
    <row r="76" spans="1:6" s="6" customFormat="1" x14ac:dyDescent="0.2">
      <c r="A76" s="13" t="s">
        <v>15</v>
      </c>
      <c r="B76" s="15" t="s">
        <v>8</v>
      </c>
      <c r="C76" s="16">
        <v>42948</v>
      </c>
      <c r="D76" s="17" t="s">
        <v>45</v>
      </c>
      <c r="E76" s="17" t="s">
        <v>45</v>
      </c>
      <c r="F76" s="17" t="s">
        <v>45</v>
      </c>
    </row>
    <row r="77" spans="1:6" s="6" customFormat="1" x14ac:dyDescent="0.2">
      <c r="A77" s="13" t="s">
        <v>56</v>
      </c>
      <c r="B77" s="15" t="s">
        <v>6</v>
      </c>
      <c r="C77" s="16">
        <v>43040</v>
      </c>
      <c r="D77" s="17" t="s">
        <v>45</v>
      </c>
      <c r="E77" s="17" t="s">
        <v>45</v>
      </c>
      <c r="F77" s="17" t="s">
        <v>45</v>
      </c>
    </row>
    <row r="78" spans="1:6" s="6" customFormat="1" x14ac:dyDescent="0.2">
      <c r="A78" s="13" t="s">
        <v>57</v>
      </c>
      <c r="B78" s="15" t="s">
        <v>58</v>
      </c>
      <c r="C78" s="16">
        <v>43070</v>
      </c>
      <c r="D78" s="17" t="s">
        <v>45</v>
      </c>
      <c r="E78" s="17" t="s">
        <v>45</v>
      </c>
      <c r="F78" s="17" t="s">
        <v>45</v>
      </c>
    </row>
    <row r="79" spans="1:6" s="6" customFormat="1" x14ac:dyDescent="0.2">
      <c r="A79" s="13" t="s">
        <v>62</v>
      </c>
      <c r="B79" s="15" t="s">
        <v>14</v>
      </c>
      <c r="C79" s="16">
        <v>43160</v>
      </c>
      <c r="D79" s="17" t="s">
        <v>45</v>
      </c>
      <c r="E79" s="17" t="s">
        <v>45</v>
      </c>
      <c r="F79" s="17" t="s">
        <v>45</v>
      </c>
    </row>
    <row r="80" spans="1:6" s="6" customFormat="1" x14ac:dyDescent="0.2">
      <c r="A80" s="13" t="s">
        <v>72</v>
      </c>
      <c r="B80" s="15" t="s">
        <v>73</v>
      </c>
      <c r="C80" s="16">
        <v>43191</v>
      </c>
      <c r="D80" s="17" t="s">
        <v>45</v>
      </c>
      <c r="E80" s="17" t="s">
        <v>45</v>
      </c>
      <c r="F80" s="17" t="s">
        <v>45</v>
      </c>
    </row>
    <row r="81" spans="1:8" s="6" customFormat="1" x14ac:dyDescent="0.2">
      <c r="A81" s="13" t="s">
        <v>76</v>
      </c>
      <c r="B81" s="15" t="s">
        <v>8</v>
      </c>
      <c r="C81" s="16">
        <v>43221</v>
      </c>
      <c r="D81" s="17" t="s">
        <v>45</v>
      </c>
      <c r="E81" s="17" t="s">
        <v>45</v>
      </c>
      <c r="F81" s="17" t="s">
        <v>45</v>
      </c>
    </row>
    <row r="82" spans="1:8" s="6" customFormat="1" x14ac:dyDescent="0.2">
      <c r="A82" s="13" t="s">
        <v>80</v>
      </c>
      <c r="B82" s="15" t="s">
        <v>81</v>
      </c>
      <c r="C82" s="16">
        <v>43252</v>
      </c>
      <c r="D82" s="17" t="s">
        <v>45</v>
      </c>
      <c r="E82" s="17" t="s">
        <v>45</v>
      </c>
      <c r="F82" s="17" t="s">
        <v>45</v>
      </c>
    </row>
    <row r="83" spans="1:8" s="6" customFormat="1" x14ac:dyDescent="0.2">
      <c r="A83" s="13" t="s">
        <v>88</v>
      </c>
      <c r="B83" s="15" t="s">
        <v>7</v>
      </c>
      <c r="C83" s="16">
        <v>43282</v>
      </c>
      <c r="D83" s="17" t="s">
        <v>45</v>
      </c>
      <c r="E83" s="17" t="s">
        <v>45</v>
      </c>
      <c r="F83" s="17" t="s">
        <v>45</v>
      </c>
    </row>
    <row r="84" spans="1:8" s="6" customFormat="1" x14ac:dyDescent="0.2">
      <c r="A84" s="13" t="s">
        <v>99</v>
      </c>
      <c r="B84" s="15" t="s">
        <v>6</v>
      </c>
      <c r="C84" s="16">
        <v>43374</v>
      </c>
      <c r="D84" s="17" t="s">
        <v>45</v>
      </c>
      <c r="E84" s="17" t="s">
        <v>45</v>
      </c>
      <c r="F84" s="17" t="s">
        <v>45</v>
      </c>
    </row>
    <row r="85" spans="1:8" s="6" customFormat="1" x14ac:dyDescent="0.2">
      <c r="A85" s="13" t="s">
        <v>102</v>
      </c>
      <c r="B85" s="15" t="s">
        <v>8</v>
      </c>
      <c r="C85" s="16">
        <v>43405</v>
      </c>
      <c r="D85" s="17" t="s">
        <v>45</v>
      </c>
      <c r="E85" s="17" t="s">
        <v>45</v>
      </c>
      <c r="F85" s="17" t="s">
        <v>45</v>
      </c>
    </row>
    <row r="86" spans="1:8" s="6" customFormat="1" x14ac:dyDescent="0.2">
      <c r="A86" s="13" t="s">
        <v>105</v>
      </c>
      <c r="B86" s="15" t="s">
        <v>6</v>
      </c>
      <c r="C86" s="16">
        <v>43435</v>
      </c>
      <c r="D86" s="17" t="s">
        <v>45</v>
      </c>
      <c r="E86" s="17" t="s">
        <v>45</v>
      </c>
      <c r="F86" s="17" t="s">
        <v>45</v>
      </c>
    </row>
    <row r="87" spans="1:8" s="6" customFormat="1" x14ac:dyDescent="0.2">
      <c r="A87" s="13" t="s">
        <v>108</v>
      </c>
      <c r="B87" s="15" t="s">
        <v>109</v>
      </c>
      <c r="C87" s="16">
        <v>43466</v>
      </c>
      <c r="D87" s="17" t="s">
        <v>45</v>
      </c>
      <c r="E87" s="17" t="s">
        <v>45</v>
      </c>
      <c r="F87" s="17" t="s">
        <v>45</v>
      </c>
    </row>
    <row r="88" spans="1:8" s="6" customFormat="1" x14ac:dyDescent="0.2">
      <c r="A88" s="13" t="s">
        <v>114</v>
      </c>
      <c r="B88" s="15" t="s">
        <v>115</v>
      </c>
      <c r="C88" s="16">
        <v>43497</v>
      </c>
      <c r="D88" s="17" t="s">
        <v>45</v>
      </c>
      <c r="E88" s="17" t="s">
        <v>45</v>
      </c>
      <c r="F88" s="17" t="s">
        <v>45</v>
      </c>
    </row>
    <row r="89" spans="1:8" s="6" customFormat="1" x14ac:dyDescent="0.2">
      <c r="A89" s="13" t="s">
        <v>127</v>
      </c>
      <c r="B89" s="15" t="s">
        <v>6</v>
      </c>
      <c r="C89" s="16">
        <v>43556</v>
      </c>
      <c r="D89" s="17" t="s">
        <v>45</v>
      </c>
      <c r="E89" s="17" t="s">
        <v>45</v>
      </c>
      <c r="F89" s="17" t="s">
        <v>45</v>
      </c>
    </row>
    <row r="90" spans="1:8" s="6" customFormat="1" ht="17" thickBot="1" x14ac:dyDescent="0.25">
      <c r="A90" s="13" t="s">
        <v>129</v>
      </c>
      <c r="B90" s="15" t="s">
        <v>7</v>
      </c>
      <c r="C90" s="16">
        <v>43586</v>
      </c>
      <c r="D90" s="11" t="s">
        <v>45</v>
      </c>
      <c r="E90" s="11" t="s">
        <v>45</v>
      </c>
      <c r="F90" s="11" t="s">
        <v>45</v>
      </c>
    </row>
    <row r="91" spans="1:8" s="6" customFormat="1" ht="17" thickTop="1" x14ac:dyDescent="0.2">
      <c r="C91" s="7"/>
      <c r="D91" s="18">
        <f>COUNTIF(D54:D90,"YES")</f>
        <v>0</v>
      </c>
      <c r="E91" s="18">
        <f t="shared" ref="E91:F91" si="2">COUNTIF(E54:E90,"YES")</f>
        <v>0</v>
      </c>
      <c r="F91" s="18">
        <f t="shared" si="2"/>
        <v>0</v>
      </c>
      <c r="G91" s="23">
        <f>((D91-E91)+(F91*0.5))/35</f>
        <v>0</v>
      </c>
      <c r="H91" s="6" t="s">
        <v>51</v>
      </c>
    </row>
    <row r="92" spans="1:8" s="6" customFormat="1" x14ac:dyDescent="0.2">
      <c r="C92" s="7"/>
      <c r="G92" s="24"/>
    </row>
    <row r="93" spans="1:8" s="6" customFormat="1" x14ac:dyDescent="0.2">
      <c r="A93" s="14" t="s">
        <v>13</v>
      </c>
      <c r="C93" s="7"/>
    </row>
    <row r="94" spans="1:8" s="6" customFormat="1" x14ac:dyDescent="0.2">
      <c r="A94" s="6" t="s">
        <v>23</v>
      </c>
      <c r="B94" s="6" t="s">
        <v>6</v>
      </c>
      <c r="C94" s="7">
        <v>42644</v>
      </c>
      <c r="D94" s="17" t="s">
        <v>45</v>
      </c>
      <c r="E94" s="17" t="s">
        <v>45</v>
      </c>
      <c r="F94" s="17" t="s">
        <v>45</v>
      </c>
    </row>
    <row r="95" spans="1:8" s="6" customFormat="1" x14ac:dyDescent="0.2">
      <c r="A95" s="6" t="s">
        <v>21</v>
      </c>
      <c r="B95" s="6" t="s">
        <v>8</v>
      </c>
      <c r="C95" s="7">
        <v>42705</v>
      </c>
      <c r="D95" s="17" t="s">
        <v>45</v>
      </c>
      <c r="E95" s="17" t="s">
        <v>45</v>
      </c>
      <c r="F95" s="17" t="s">
        <v>45</v>
      </c>
    </row>
    <row r="96" spans="1:8" s="6" customFormat="1" x14ac:dyDescent="0.2">
      <c r="A96" s="6" t="s">
        <v>16</v>
      </c>
      <c r="B96" s="6" t="s">
        <v>8</v>
      </c>
      <c r="C96" s="7">
        <v>42795</v>
      </c>
      <c r="D96" s="10" t="s">
        <v>45</v>
      </c>
      <c r="E96" s="10" t="s">
        <v>45</v>
      </c>
      <c r="F96" s="10" t="s">
        <v>45</v>
      </c>
    </row>
    <row r="97" spans="1:8" s="6" customFormat="1" x14ac:dyDescent="0.2">
      <c r="A97" s="6" t="s">
        <v>11</v>
      </c>
      <c r="B97" s="6" t="s">
        <v>7</v>
      </c>
      <c r="C97" s="7">
        <v>42887</v>
      </c>
      <c r="D97" s="17" t="s">
        <v>45</v>
      </c>
      <c r="E97" s="17" t="s">
        <v>45</v>
      </c>
      <c r="F97" s="17" t="s">
        <v>45</v>
      </c>
    </row>
    <row r="98" spans="1:8" s="6" customFormat="1" x14ac:dyDescent="0.2">
      <c r="A98" s="6" t="s">
        <v>52</v>
      </c>
      <c r="B98" s="6" t="s">
        <v>8</v>
      </c>
      <c r="C98" s="7">
        <v>43009</v>
      </c>
      <c r="D98" s="17" t="s">
        <v>45</v>
      </c>
      <c r="E98" s="17" t="s">
        <v>45</v>
      </c>
      <c r="F98" s="17" t="s">
        <v>45</v>
      </c>
      <c r="H98" s="17"/>
    </row>
    <row r="99" spans="1:8" s="6" customFormat="1" x14ac:dyDescent="0.2">
      <c r="A99" s="6" t="s">
        <v>93</v>
      </c>
      <c r="B99" s="6" t="s">
        <v>7</v>
      </c>
      <c r="C99" s="7">
        <v>43313</v>
      </c>
      <c r="D99" s="17" t="s">
        <v>45</v>
      </c>
      <c r="E99" s="17" t="s">
        <v>45</v>
      </c>
      <c r="F99" s="17" t="s">
        <v>45</v>
      </c>
      <c r="H99" s="17"/>
    </row>
    <row r="100" spans="1:8" s="6" customFormat="1" ht="17" thickBot="1" x14ac:dyDescent="0.25">
      <c r="A100" s="6" t="s">
        <v>95</v>
      </c>
      <c r="B100" s="6" t="s">
        <v>20</v>
      </c>
      <c r="C100" s="7">
        <v>43374</v>
      </c>
      <c r="D100" s="11" t="s">
        <v>45</v>
      </c>
      <c r="E100" s="11" t="s">
        <v>45</v>
      </c>
      <c r="F100" s="11" t="s">
        <v>45</v>
      </c>
      <c r="H100" s="17"/>
    </row>
    <row r="101" spans="1:8" s="6" customFormat="1" ht="17" thickTop="1" x14ac:dyDescent="0.2">
      <c r="C101" s="7"/>
      <c r="D101" s="18">
        <f>COUNTIF(D94:D100,"YES")</f>
        <v>0</v>
      </c>
      <c r="E101" s="18">
        <f>COUNTIF(E94:E100,"YES")</f>
        <v>0</v>
      </c>
      <c r="F101" s="18">
        <f>COUNTIF(F94:F100,"YES")</f>
        <v>0</v>
      </c>
      <c r="G101" s="23">
        <f>((D101-E101)+(F101*0.5))/7</f>
        <v>0</v>
      </c>
      <c r="H101" s="19" t="s">
        <v>51</v>
      </c>
    </row>
    <row r="102" spans="1:8" s="6" customFormat="1" x14ac:dyDescent="0.2">
      <c r="C102" s="7"/>
    </row>
    <row r="103" spans="1:8" s="6" customFormat="1" x14ac:dyDescent="0.2">
      <c r="A103" s="14" t="s">
        <v>117</v>
      </c>
      <c r="C103" s="7"/>
    </row>
    <row r="104" spans="1:8" s="6" customFormat="1" x14ac:dyDescent="0.2">
      <c r="A104" s="6" t="s">
        <v>120</v>
      </c>
      <c r="B104" s="6" t="s">
        <v>7</v>
      </c>
      <c r="C104" s="7">
        <v>43221</v>
      </c>
      <c r="D104" s="10" t="s">
        <v>45</v>
      </c>
      <c r="E104" s="10" t="s">
        <v>45</v>
      </c>
      <c r="F104" s="10" t="s">
        <v>45</v>
      </c>
    </row>
    <row r="105" spans="1:8" s="6" customFormat="1" x14ac:dyDescent="0.2">
      <c r="A105" s="6" t="s">
        <v>118</v>
      </c>
      <c r="B105" s="6" t="s">
        <v>58</v>
      </c>
      <c r="C105" s="7">
        <v>43344</v>
      </c>
      <c r="D105" s="10" t="s">
        <v>45</v>
      </c>
      <c r="E105" s="10" t="s">
        <v>45</v>
      </c>
      <c r="F105" s="10" t="s">
        <v>45</v>
      </c>
    </row>
    <row r="106" spans="1:8" s="6" customFormat="1" ht="17" thickBot="1" x14ac:dyDescent="0.25">
      <c r="A106" s="13" t="s">
        <v>119</v>
      </c>
      <c r="B106" s="15" t="s">
        <v>20</v>
      </c>
      <c r="C106" s="16">
        <v>43497</v>
      </c>
      <c r="D106" s="11" t="s">
        <v>45</v>
      </c>
      <c r="E106" s="11" t="s">
        <v>45</v>
      </c>
      <c r="F106" s="11" t="s">
        <v>45</v>
      </c>
    </row>
    <row r="107" spans="1:8" s="6" customFormat="1" ht="17" thickTop="1" x14ac:dyDescent="0.2">
      <c r="C107" s="7"/>
      <c r="D107" s="18">
        <f>COUNTIF(D104:D106,"YES")</f>
        <v>0</v>
      </c>
      <c r="E107" s="18">
        <f t="shared" ref="E107:F107" si="3">COUNTIF(E104:E106,"YES")</f>
        <v>0</v>
      </c>
      <c r="F107" s="18">
        <f t="shared" si="3"/>
        <v>0</v>
      </c>
      <c r="G107" s="23">
        <f>((D107-E107)+(F107*0.5))/3</f>
        <v>0</v>
      </c>
      <c r="H107" s="19" t="s">
        <v>51</v>
      </c>
    </row>
    <row r="108" spans="1:8" s="6" customFormat="1" x14ac:dyDescent="0.2">
      <c r="C108" s="7"/>
    </row>
    <row r="109" spans="1:8" s="6" customFormat="1" x14ac:dyDescent="0.2">
      <c r="A109" s="14" t="s">
        <v>69</v>
      </c>
      <c r="C109" s="7"/>
    </row>
    <row r="110" spans="1:8" s="6" customFormat="1" x14ac:dyDescent="0.2">
      <c r="A110" s="13" t="s">
        <v>70</v>
      </c>
      <c r="B110" s="15" t="s">
        <v>25</v>
      </c>
      <c r="C110" s="16">
        <v>43191</v>
      </c>
      <c r="D110" s="17" t="s">
        <v>45</v>
      </c>
      <c r="E110" s="17" t="s">
        <v>45</v>
      </c>
      <c r="F110" s="17" t="s">
        <v>45</v>
      </c>
    </row>
    <row r="111" spans="1:8" s="6" customFormat="1" x14ac:dyDescent="0.2">
      <c r="A111" s="13" t="s">
        <v>96</v>
      </c>
      <c r="B111" s="15" t="s">
        <v>7</v>
      </c>
      <c r="C111" s="16">
        <v>43374</v>
      </c>
      <c r="D111" s="17" t="s">
        <v>45</v>
      </c>
      <c r="E111" s="17" t="s">
        <v>45</v>
      </c>
      <c r="F111" s="17" t="s">
        <v>45</v>
      </c>
    </row>
    <row r="112" spans="1:8" s="6" customFormat="1" ht="17" thickBot="1" x14ac:dyDescent="0.25">
      <c r="A112" s="13" t="s">
        <v>128</v>
      </c>
      <c r="B112" s="15" t="s">
        <v>8</v>
      </c>
      <c r="C112" s="16">
        <v>43556</v>
      </c>
      <c r="D112" s="11" t="s">
        <v>45</v>
      </c>
      <c r="E112" s="11" t="s">
        <v>45</v>
      </c>
      <c r="F112" s="11" t="s">
        <v>45</v>
      </c>
    </row>
    <row r="113" spans="1:8" s="6" customFormat="1" ht="17" thickTop="1" x14ac:dyDescent="0.2">
      <c r="C113" s="7"/>
      <c r="D113" s="18">
        <f>COUNTIF(D110:D112,"YES")</f>
        <v>0</v>
      </c>
      <c r="E113" s="18">
        <f>COUNTIF(E110:E112,"YES")</f>
        <v>0</v>
      </c>
      <c r="F113" s="18">
        <f>COUNTIF(F110:F112,"YES")</f>
        <v>0</v>
      </c>
      <c r="G113" s="23">
        <f>((D113-E113)+(F113*0.5))/2</f>
        <v>0</v>
      </c>
      <c r="H113" s="19" t="s">
        <v>51</v>
      </c>
    </row>
    <row r="115" spans="1:8" s="6" customFormat="1" x14ac:dyDescent="0.2">
      <c r="A115" s="14" t="s">
        <v>64</v>
      </c>
      <c r="C115" s="7"/>
    </row>
    <row r="116" spans="1:8" s="6" customFormat="1" x14ac:dyDescent="0.2">
      <c r="A116" s="6" t="s">
        <v>65</v>
      </c>
      <c r="B116" s="6" t="s">
        <v>8</v>
      </c>
      <c r="C116" s="7">
        <v>43160</v>
      </c>
      <c r="D116" s="17" t="s">
        <v>45</v>
      </c>
      <c r="E116" s="17" t="s">
        <v>45</v>
      </c>
      <c r="F116" s="17" t="s">
        <v>45</v>
      </c>
    </row>
    <row r="117" spans="1:8" s="6" customFormat="1" x14ac:dyDescent="0.2">
      <c r="A117" s="6" t="s">
        <v>71</v>
      </c>
      <c r="B117" s="6" t="s">
        <v>6</v>
      </c>
      <c r="C117" s="7">
        <v>43191</v>
      </c>
      <c r="D117" s="17" t="s">
        <v>45</v>
      </c>
      <c r="E117" s="17" t="s">
        <v>45</v>
      </c>
      <c r="F117" s="17" t="s">
        <v>45</v>
      </c>
    </row>
    <row r="118" spans="1:8" s="6" customFormat="1" x14ac:dyDescent="0.2">
      <c r="A118" s="6" t="s">
        <v>77</v>
      </c>
      <c r="B118" s="6" t="s">
        <v>8</v>
      </c>
      <c r="C118" s="7">
        <v>43221</v>
      </c>
      <c r="D118" s="17" t="s">
        <v>45</v>
      </c>
      <c r="E118" s="17" t="s">
        <v>45</v>
      </c>
      <c r="F118" s="17" t="s">
        <v>45</v>
      </c>
    </row>
    <row r="119" spans="1:8" s="6" customFormat="1" x14ac:dyDescent="0.2">
      <c r="A119" s="6" t="s">
        <v>78</v>
      </c>
      <c r="B119" s="6" t="s">
        <v>79</v>
      </c>
      <c r="C119" s="7">
        <v>43252</v>
      </c>
      <c r="D119" s="17" t="s">
        <v>45</v>
      </c>
      <c r="E119" s="17" t="s">
        <v>45</v>
      </c>
      <c r="F119" s="17" t="s">
        <v>45</v>
      </c>
    </row>
    <row r="120" spans="1:8" s="6" customFormat="1" x14ac:dyDescent="0.2">
      <c r="A120" s="6" t="s">
        <v>89</v>
      </c>
      <c r="B120" s="6" t="s">
        <v>6</v>
      </c>
      <c r="C120" s="7">
        <v>43282</v>
      </c>
      <c r="D120" s="17" t="s">
        <v>45</v>
      </c>
      <c r="E120" s="17" t="s">
        <v>45</v>
      </c>
      <c r="F120" s="17" t="s">
        <v>45</v>
      </c>
    </row>
    <row r="121" spans="1:8" s="6" customFormat="1" x14ac:dyDescent="0.2">
      <c r="A121" s="6" t="s">
        <v>91</v>
      </c>
      <c r="B121" s="6" t="s">
        <v>92</v>
      </c>
      <c r="C121" s="7">
        <v>43313</v>
      </c>
      <c r="D121" s="17" t="s">
        <v>45</v>
      </c>
      <c r="E121" s="17" t="s">
        <v>45</v>
      </c>
      <c r="F121" s="17" t="s">
        <v>45</v>
      </c>
    </row>
    <row r="122" spans="1:8" s="6" customFormat="1" x14ac:dyDescent="0.2">
      <c r="A122" s="6" t="s">
        <v>97</v>
      </c>
      <c r="B122" s="6" t="s">
        <v>98</v>
      </c>
      <c r="C122" s="7">
        <v>43374</v>
      </c>
      <c r="D122" s="17" t="s">
        <v>45</v>
      </c>
      <c r="E122" s="17" t="s">
        <v>45</v>
      </c>
      <c r="F122" s="17" t="s">
        <v>45</v>
      </c>
    </row>
    <row r="123" spans="1:8" s="6" customFormat="1" x14ac:dyDescent="0.2">
      <c r="A123" s="6" t="s">
        <v>101</v>
      </c>
      <c r="B123" s="6" t="s">
        <v>6</v>
      </c>
      <c r="C123" s="7">
        <v>43405</v>
      </c>
      <c r="D123" s="17" t="s">
        <v>45</v>
      </c>
      <c r="E123" s="17" t="s">
        <v>45</v>
      </c>
      <c r="F123" s="17" t="s">
        <v>45</v>
      </c>
    </row>
    <row r="124" spans="1:8" s="6" customFormat="1" x14ac:dyDescent="0.2">
      <c r="A124" s="6" t="s">
        <v>104</v>
      </c>
      <c r="B124" s="6" t="s">
        <v>8</v>
      </c>
      <c r="C124" s="7">
        <v>43435</v>
      </c>
      <c r="D124" s="17" t="s">
        <v>45</v>
      </c>
      <c r="E124" s="17" t="s">
        <v>45</v>
      </c>
      <c r="F124" s="17" t="s">
        <v>45</v>
      </c>
    </row>
    <row r="125" spans="1:8" s="6" customFormat="1" x14ac:dyDescent="0.2">
      <c r="A125" s="6" t="s">
        <v>107</v>
      </c>
      <c r="B125" s="6" t="s">
        <v>8</v>
      </c>
      <c r="C125" s="7">
        <v>43466</v>
      </c>
      <c r="D125" s="17" t="s">
        <v>45</v>
      </c>
      <c r="E125" s="17" t="s">
        <v>45</v>
      </c>
      <c r="F125" s="17" t="s">
        <v>45</v>
      </c>
    </row>
    <row r="126" spans="1:8" s="6" customFormat="1" x14ac:dyDescent="0.2">
      <c r="A126" s="6" t="s">
        <v>116</v>
      </c>
      <c r="B126" s="6" t="s">
        <v>8</v>
      </c>
      <c r="C126" s="7">
        <v>43497</v>
      </c>
      <c r="D126" s="17" t="s">
        <v>45</v>
      </c>
      <c r="E126" s="17" t="s">
        <v>45</v>
      </c>
      <c r="F126" s="17" t="s">
        <v>45</v>
      </c>
    </row>
    <row r="127" spans="1:8" s="6" customFormat="1" x14ac:dyDescent="0.2">
      <c r="A127" s="6" t="s">
        <v>126</v>
      </c>
      <c r="B127" s="6" t="s">
        <v>85</v>
      </c>
      <c r="C127" s="7">
        <v>43525</v>
      </c>
      <c r="D127" s="17" t="s">
        <v>45</v>
      </c>
      <c r="E127" s="17" t="s">
        <v>45</v>
      </c>
      <c r="F127" s="17" t="s">
        <v>45</v>
      </c>
    </row>
    <row r="128" spans="1:8" s="6" customFormat="1" x14ac:dyDescent="0.2">
      <c r="A128" s="6" t="s">
        <v>131</v>
      </c>
      <c r="B128" s="6" t="s">
        <v>98</v>
      </c>
      <c r="C128" s="7">
        <v>43586</v>
      </c>
      <c r="D128" s="17" t="s">
        <v>45</v>
      </c>
      <c r="E128" s="17" t="s">
        <v>45</v>
      </c>
      <c r="F128" s="17" t="s">
        <v>45</v>
      </c>
    </row>
    <row r="129" spans="1:8" s="6" customFormat="1" ht="17" thickBot="1" x14ac:dyDescent="0.25">
      <c r="A129" s="6" t="s">
        <v>133</v>
      </c>
      <c r="B129" s="6" t="s">
        <v>7</v>
      </c>
      <c r="C129" s="7">
        <v>43617</v>
      </c>
      <c r="D129" s="11" t="s">
        <v>45</v>
      </c>
      <c r="E129" s="11" t="s">
        <v>45</v>
      </c>
      <c r="F129" s="11" t="s">
        <v>45</v>
      </c>
    </row>
    <row r="130" spans="1:8" s="6" customFormat="1" ht="17" thickTop="1" x14ac:dyDescent="0.2">
      <c r="C130" s="7"/>
      <c r="D130" s="18">
        <f>COUNTIF(D116:D129,"YES")</f>
        <v>0</v>
      </c>
      <c r="E130" s="18">
        <f>COUNTIF(E116:E129,"YES")</f>
        <v>0</v>
      </c>
      <c r="F130" s="18">
        <f>COUNTIF(F116:F129,"YES")</f>
        <v>0</v>
      </c>
      <c r="G130" s="23">
        <f>((D130-E130)+(F130*0.5))/12</f>
        <v>0</v>
      </c>
      <c r="H130" s="6" t="s">
        <v>51</v>
      </c>
    </row>
    <row r="132" spans="1:8" s="6" customFormat="1" x14ac:dyDescent="0.2">
      <c r="A132" s="14" t="s">
        <v>82</v>
      </c>
      <c r="C132" s="7"/>
    </row>
    <row r="133" spans="1:8" s="6" customFormat="1" x14ac:dyDescent="0.2">
      <c r="A133" s="6" t="s">
        <v>83</v>
      </c>
      <c r="B133" s="6" t="s">
        <v>85</v>
      </c>
      <c r="C133" s="7">
        <v>43191</v>
      </c>
      <c r="D133" s="17" t="s">
        <v>45</v>
      </c>
      <c r="E133" s="17" t="s">
        <v>45</v>
      </c>
      <c r="F133" s="17" t="s">
        <v>45</v>
      </c>
    </row>
    <row r="134" spans="1:8" s="6" customFormat="1" ht="17" thickBot="1" x14ac:dyDescent="0.25">
      <c r="A134" s="6" t="s">
        <v>84</v>
      </c>
      <c r="B134" s="6" t="s">
        <v>7</v>
      </c>
      <c r="C134" s="7">
        <v>43252</v>
      </c>
      <c r="D134" s="11" t="s">
        <v>45</v>
      </c>
      <c r="E134" s="11" t="s">
        <v>45</v>
      </c>
      <c r="F134" s="11" t="s">
        <v>45</v>
      </c>
    </row>
    <row r="135" spans="1:8" s="6" customFormat="1" ht="17" thickTop="1" x14ac:dyDescent="0.2">
      <c r="C135" s="7"/>
      <c r="D135" s="18">
        <f>COUNTIF(D133:D134,"YES")</f>
        <v>0</v>
      </c>
      <c r="E135" s="18">
        <f>COUNTIF(E133:E134,"YES")</f>
        <v>0</v>
      </c>
      <c r="F135" s="18">
        <f>COUNTIF(F133:F134,"YES")</f>
        <v>0</v>
      </c>
      <c r="G135" s="23">
        <f>((D135-E135)+(F135*0.5))/2</f>
        <v>0</v>
      </c>
      <c r="H135" s="6" t="s">
        <v>51</v>
      </c>
    </row>
  </sheetData>
  <sortState ref="A4:G158">
    <sortCondition ref="B4:B158"/>
  </sortState>
  <mergeCells count="4">
    <mergeCell ref="A2:G2"/>
    <mergeCell ref="A42:F42"/>
    <mergeCell ref="A5:F5"/>
    <mergeCell ref="A15:F1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'DO NOT TOUCH'!$A$3:$A$4</xm:f>
          </x14:formula1>
          <xm:sqref>D110:F112 D30:F30 D44:F50 D17:F18 D7:F7 D94:F100 D11:F12 D34:F34 D22:F26 D133:F134 D54:F90 D38:F39 D104:F106 D116:F129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RowHeight="16" x14ac:dyDescent="0.2"/>
  <sheetData>
    <row r="1" spans="1:1" x14ac:dyDescent="0.2">
      <c r="A1" t="s">
        <v>49</v>
      </c>
    </row>
    <row r="3" spans="1:1" x14ac:dyDescent="0.2">
      <c r="A3" t="s">
        <v>44</v>
      </c>
    </row>
    <row r="4" spans="1:1" x14ac:dyDescent="0.2">
      <c r="A4"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Find Your Judges</vt:lpstr>
      <vt:lpstr>DO NOT TOUCH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2017-07-26T16:08:18Z</dcterms:created>
  <dcterms:modified xsi:type="dcterms:W3CDTF">2019-05-30T20:22:18Z</dcterms:modified>
</cp:coreProperties>
</file>